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 km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<sst xmlns="http://schemas.openxmlformats.org/spreadsheetml/2006/main" count="57" uniqueCount="53">
  <si>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Eingabe der Zielzeit in , min:sec,zentel</t>
  </si>
  <si>
    <t>Temposteuerung</t>
  </si>
  <si>
    <t>VP 3</t>
  </si>
  <si>
    <t>VP 1-2</t>
  </si>
  <si>
    <t>VP3</t>
  </si>
  <si>
    <t>VP1/2</t>
  </si>
  <si>
    <t>% Zielzeit</t>
  </si>
  <si>
    <t>min/km</t>
  </si>
  <si>
    <t xml:space="preserve">t. 200m </t>
  </si>
  <si>
    <t>TM</t>
  </si>
  <si>
    <t>Beisp.</t>
  </si>
  <si>
    <t>Schwerpunkt VP</t>
  </si>
  <si>
    <t>Tempoläufe (kurz)</t>
  </si>
  <si>
    <t>3*5*200 Pause wie Strecke SP 5 min lo</t>
  </si>
  <si>
    <t>Feb-Apr</t>
  </si>
  <si>
    <t>Pyramiden</t>
  </si>
  <si>
    <t>800-600-400-200 Pause wie strecke</t>
  </si>
  <si>
    <t>ab Mai</t>
  </si>
  <si>
    <t>WSA kurz</t>
  </si>
  <si>
    <t>3*4*300 P´200 m trab</t>
  </si>
  <si>
    <t>Juni</t>
  </si>
  <si>
    <t>WSA lang</t>
  </si>
  <si>
    <t>2000, 1000, 2*400 P´15/10/6 min</t>
  </si>
  <si>
    <t>Tempoläufe (lang)</t>
  </si>
  <si>
    <t>6-8*1000 m P´400 Trab</t>
  </si>
  <si>
    <t>März-Mai</t>
  </si>
  <si>
    <t>GA2 mittlerer B. TDL kurz</t>
  </si>
  <si>
    <t>3*2 km TDL</t>
  </si>
  <si>
    <t>ab März</t>
  </si>
  <si>
    <t>GA2 unterer B.                              TDL lang</t>
  </si>
  <si>
    <t xml:space="preserve">Fahrtsp. 6-8* 2-3 min TDL P´1/2 d. Belastung im GA1M später 4-6 km TDL </t>
  </si>
  <si>
    <t>Jan-März</t>
  </si>
  <si>
    <t>TWL</t>
  </si>
  <si>
    <t>1km 80-85% d. Zielzeit 1km 70% im Wechsel</t>
  </si>
  <si>
    <t>ab Nov</t>
  </si>
  <si>
    <t>GA1 oberer B.</t>
  </si>
  <si>
    <t>8-12 km DL</t>
  </si>
  <si>
    <t>ganzjährig</t>
  </si>
  <si>
    <t>GA1 mittlerer B.</t>
  </si>
  <si>
    <t>12-15 km DL</t>
  </si>
  <si>
    <t>GA1 unterer B.</t>
  </si>
  <si>
    <t>16-20 km DL</t>
  </si>
  <si>
    <t>REG</t>
  </si>
  <si>
    <t>TM: Trainingsmittel</t>
  </si>
  <si>
    <t>Zwischenziele</t>
  </si>
  <si>
    <t>Dez.</t>
  </si>
  <si>
    <t>März</t>
  </si>
  <si>
    <t>Januar</t>
  </si>
  <si>
    <t>Februar</t>
  </si>
  <si>
    <t>10000 m</t>
  </si>
  <si>
    <t>1000 m</t>
  </si>
  <si>
    <t>5 km TDL</t>
  </si>
  <si>
    <t>10 km TDL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</si>
</sst>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.0"/>
    <numFmt numFmtId="166" formatCode="0%"/>
    <numFmt numFmtId="167" formatCode="HH:MM:SS"/>
    <numFmt numFmtId="168" formatCode="HH:MM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 horizontal="right"/>
    </xf>
    <xf numFmtId="164" fontId="0" fillId="0" borderId="4" xfId="0" applyBorder="1" applyAlignment="1">
      <alignment/>
    </xf>
    <xf numFmtId="164" fontId="2" fillId="0" borderId="5" xfId="0" applyFont="1" applyBorder="1" applyAlignment="1">
      <alignment/>
    </xf>
    <xf numFmtId="165" fontId="2" fillId="0" borderId="6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2" borderId="6" xfId="0" applyNumberFormat="1" applyFont="1" applyFill="1" applyBorder="1" applyAlignment="1">
      <alignment horizontal="left"/>
    </xf>
    <xf numFmtId="165" fontId="0" fillId="0" borderId="7" xfId="0" applyNumberFormat="1" applyBorder="1" applyAlignment="1">
      <alignment/>
    </xf>
    <xf numFmtId="164" fontId="2" fillId="0" borderId="5" xfId="0" applyFont="1" applyFill="1" applyBorder="1" applyAlignment="1">
      <alignment/>
    </xf>
    <xf numFmtId="165" fontId="2" fillId="0" borderId="6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left"/>
    </xf>
    <xf numFmtId="165" fontId="0" fillId="0" borderId="7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3" fillId="3" borderId="8" xfId="0" applyFont="1" applyFill="1" applyBorder="1" applyAlignment="1">
      <alignment/>
    </xf>
    <xf numFmtId="165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6" fontId="2" fillId="3" borderId="8" xfId="0" applyNumberFormat="1" applyFont="1" applyFill="1" applyBorder="1" applyAlignment="1">
      <alignment/>
    </xf>
    <xf numFmtId="165" fontId="2" fillId="0" borderId="6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2" fillId="0" borderId="6" xfId="0" applyNumberFormat="1" applyFont="1" applyBorder="1" applyAlignment="1">
      <alignment wrapText="1"/>
    </xf>
    <xf numFmtId="165" fontId="0" fillId="0" borderId="9" xfId="0" applyNumberFormat="1" applyFont="1" applyBorder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4" fillId="3" borderId="10" xfId="0" applyFont="1" applyFill="1" applyBorder="1" applyAlignment="1">
      <alignment/>
    </xf>
    <xf numFmtId="164" fontId="4" fillId="3" borderId="11" xfId="0" applyFont="1" applyFill="1" applyBorder="1" applyAlignment="1">
      <alignment/>
    </xf>
    <xf numFmtId="165" fontId="2" fillId="3" borderId="11" xfId="0" applyNumberFormat="1" applyFont="1" applyFill="1" applyBorder="1" applyAlignment="1">
      <alignment/>
    </xf>
    <xf numFmtId="164" fontId="4" fillId="3" borderId="12" xfId="0" applyFont="1" applyFill="1" applyBorder="1" applyAlignment="1">
      <alignment/>
    </xf>
    <xf numFmtId="164" fontId="4" fillId="3" borderId="13" xfId="0" applyFont="1" applyFill="1" applyBorder="1" applyAlignment="1">
      <alignment/>
    </xf>
    <xf numFmtId="164" fontId="3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6" xfId="0" applyFont="1" applyBorder="1" applyAlignment="1">
      <alignment/>
    </xf>
    <xf numFmtId="164" fontId="3" fillId="0" borderId="7" xfId="0" applyFont="1" applyBorder="1" applyAlignment="1">
      <alignment/>
    </xf>
    <xf numFmtId="165" fontId="3" fillId="0" borderId="8" xfId="0" applyNumberFormat="1" applyFont="1" applyBorder="1" applyAlignment="1">
      <alignment/>
    </xf>
    <xf numFmtId="165" fontId="3" fillId="0" borderId="6" xfId="0" applyNumberFormat="1" applyFont="1" applyBorder="1" applyAlignment="1">
      <alignment horizontal="left"/>
    </xf>
    <xf numFmtId="165" fontId="2" fillId="0" borderId="6" xfId="0" applyNumberFormat="1" applyFont="1" applyBorder="1" applyAlignment="1">
      <alignment horizontal="left"/>
    </xf>
    <xf numFmtId="164" fontId="3" fillId="0" borderId="6" xfId="0" applyFont="1" applyBorder="1" applyAlignment="1">
      <alignment/>
    </xf>
    <xf numFmtId="165" fontId="2" fillId="0" borderId="9" xfId="0" applyNumberFormat="1" applyFont="1" applyBorder="1" applyAlignment="1">
      <alignment horizontal="left"/>
    </xf>
    <xf numFmtId="164" fontId="2" fillId="0" borderId="7" xfId="0" applyFon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5" fillId="0" borderId="19" xfId="0" applyFont="1" applyBorder="1" applyAlignment="1">
      <alignment/>
    </xf>
    <xf numFmtId="165" fontId="0" fillId="0" borderId="20" xfId="0" applyNumberFormat="1" applyBorder="1" applyAlignment="1">
      <alignment horizontal="left"/>
    </xf>
    <xf numFmtId="164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workbookViewId="0" topLeftCell="A1">
      <selection activeCell="G4" sqref="G4"/>
    </sheetView>
  </sheetViews>
  <sheetFormatPr defaultColWidth="11.421875" defaultRowHeight="15"/>
  <cols>
    <col min="1" max="1" width="8.00390625" style="0" customWidth="1"/>
    <col min="2" max="2" width="7.00390625" style="0" customWidth="1"/>
    <col min="3" max="3" width="7.140625" style="0" customWidth="1"/>
    <col min="4" max="5" width="7.57421875" style="0" customWidth="1"/>
    <col min="6" max="6" width="22.8515625" style="0" customWidth="1"/>
    <col min="7" max="7" width="31.140625" style="0" customWidth="1"/>
    <col min="8" max="8" width="13.57421875" style="0" customWidth="1"/>
  </cols>
  <sheetData>
    <row r="2" spans="1:8" ht="12.75">
      <c r="A2" s="1"/>
      <c r="B2" s="2"/>
      <c r="C2" s="2"/>
      <c r="D2" s="2"/>
      <c r="E2" s="2"/>
      <c r="F2" s="2"/>
      <c r="G2" s="3" t="s">
        <v>0</v>
      </c>
      <c r="H2" s="4"/>
    </row>
    <row r="3" spans="1:8" ht="12.75">
      <c r="A3" s="5"/>
      <c r="B3" s="6" t="s">
        <v>1</v>
      </c>
      <c r="C3" s="6"/>
      <c r="D3" s="6"/>
      <c r="E3" s="6"/>
      <c r="F3" s="7"/>
      <c r="G3" s="8">
        <v>0.022916666666666665</v>
      </c>
      <c r="H3" s="9"/>
    </row>
    <row r="4" spans="1:8" s="15" customFormat="1" ht="12.75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2"/>
      <c r="G4" s="13"/>
      <c r="H4" s="14"/>
    </row>
    <row r="5" spans="1:8" ht="12.75">
      <c r="A5" s="16" t="s">
        <v>6</v>
      </c>
      <c r="B5" s="17" t="s">
        <v>7</v>
      </c>
      <c r="C5" s="17"/>
      <c r="D5" s="17" t="s">
        <v>8</v>
      </c>
      <c r="E5" s="17"/>
      <c r="F5" s="18" t="s">
        <v>9</v>
      </c>
      <c r="G5" s="18" t="s">
        <v>10</v>
      </c>
      <c r="H5" s="19" t="s">
        <v>11</v>
      </c>
    </row>
    <row r="6" spans="1:8" ht="12.75">
      <c r="A6" s="20">
        <v>1.15</v>
      </c>
      <c r="B6" s="21">
        <f>B9/115*100</f>
        <v>0.0019927536231884057</v>
      </c>
      <c r="C6" s="21">
        <f>B6*100/97</f>
        <v>0.002054385178544748</v>
      </c>
      <c r="D6" s="22">
        <f>B6/5</f>
        <v>0.00039855072463768114</v>
      </c>
      <c r="E6" s="22">
        <f>D6*100/97</f>
        <v>0.0004108770357089496</v>
      </c>
      <c r="F6" s="21" t="s">
        <v>12</v>
      </c>
      <c r="G6" s="23" t="s">
        <v>13</v>
      </c>
      <c r="H6" s="24" t="s">
        <v>14</v>
      </c>
    </row>
    <row r="7" spans="1:8" ht="12.75">
      <c r="A7" s="20">
        <v>1.1</v>
      </c>
      <c r="B7" s="21">
        <f>B9/110*100</f>
        <v>0.0020833333333333333</v>
      </c>
      <c r="C7" s="21">
        <f>B7*100/97</f>
        <v>0.002147766323024055</v>
      </c>
      <c r="D7" s="22">
        <f>B7/5</f>
        <v>0.00041666666666666664</v>
      </c>
      <c r="E7" s="22">
        <f>D7*100/97</f>
        <v>0.000429553264604811</v>
      </c>
      <c r="F7" s="21" t="s">
        <v>15</v>
      </c>
      <c r="G7" s="23" t="s">
        <v>16</v>
      </c>
      <c r="H7" s="24" t="s">
        <v>17</v>
      </c>
    </row>
    <row r="8" spans="1:8" ht="12.75">
      <c r="A8" s="20">
        <v>1.05</v>
      </c>
      <c r="B8" s="21">
        <f>B9/105*100</f>
        <v>0.0021825396825396826</v>
      </c>
      <c r="C8" s="21">
        <f>B8*100/97</f>
        <v>0.002250040909834724</v>
      </c>
      <c r="D8" s="22">
        <f>B8/5</f>
        <v>0.0004365079365079365</v>
      </c>
      <c r="E8" s="22">
        <f>D8*100/97</f>
        <v>0.0004500081819669448</v>
      </c>
      <c r="F8" s="21" t="s">
        <v>18</v>
      </c>
      <c r="G8" s="23" t="s">
        <v>19</v>
      </c>
      <c r="H8" s="24" t="s">
        <v>20</v>
      </c>
    </row>
    <row r="9" spans="1:9" ht="12.75">
      <c r="A9" s="20">
        <v>1</v>
      </c>
      <c r="B9" s="21">
        <f>G3/10</f>
        <v>0.0022916666666666667</v>
      </c>
      <c r="C9" s="21">
        <f>B9*100/97</f>
        <v>0.0023625429553264603</v>
      </c>
      <c r="D9" s="22">
        <f>B9/5</f>
        <v>0.0004583333333333333</v>
      </c>
      <c r="E9" s="22">
        <f>D9*100/97</f>
        <v>0.00047250859106529204</v>
      </c>
      <c r="F9" s="21" t="s">
        <v>21</v>
      </c>
      <c r="G9" s="23" t="s">
        <v>22</v>
      </c>
      <c r="H9" s="24" t="s">
        <v>20</v>
      </c>
      <c r="I9" s="25">
        <f>D9*21</f>
        <v>0.009625</v>
      </c>
    </row>
    <row r="10" spans="1:8" ht="12.75">
      <c r="A10" s="20">
        <v>0.95</v>
      </c>
      <c r="B10" s="21">
        <f>B9/95*100</f>
        <v>0.002412280701754386</v>
      </c>
      <c r="C10" s="21">
        <f>B10*100/97</f>
        <v>0.0024868873213962743</v>
      </c>
      <c r="D10" s="22">
        <f>B10/5</f>
        <v>0.0004824561403508772</v>
      </c>
      <c r="E10" s="22">
        <f>D10*100/97</f>
        <v>0.0004973774642792549</v>
      </c>
      <c r="F10" s="21" t="s">
        <v>23</v>
      </c>
      <c r="G10" s="23" t="s">
        <v>24</v>
      </c>
      <c r="H10" s="24" t="s">
        <v>25</v>
      </c>
    </row>
    <row r="11" spans="1:12" ht="12.75">
      <c r="A11" s="20">
        <v>0.9</v>
      </c>
      <c r="B11" s="21">
        <f>B9/90*100</f>
        <v>0.0025462962962962965</v>
      </c>
      <c r="C11" s="21">
        <f>B11*100/97</f>
        <v>0.002625047728140512</v>
      </c>
      <c r="D11" s="22">
        <f>B11/5</f>
        <v>0.0005092592592592593</v>
      </c>
      <c r="E11" s="22">
        <f>D11*100/97</f>
        <v>0.0005250095456281024</v>
      </c>
      <c r="F11" s="21" t="s">
        <v>26</v>
      </c>
      <c r="G11" s="23" t="s">
        <v>27</v>
      </c>
      <c r="H11" s="24" t="s">
        <v>28</v>
      </c>
      <c r="K11" s="26">
        <f>E6/2</f>
        <v>0.0002054385178544748</v>
      </c>
      <c r="L11" s="26">
        <f>K11*3</f>
        <v>0.0006163155535634244</v>
      </c>
    </row>
    <row r="12" spans="1:11" ht="12.75">
      <c r="A12" s="20">
        <v>0.85</v>
      </c>
      <c r="B12" s="21">
        <f>B9/85*100</f>
        <v>0.002696078431372549</v>
      </c>
      <c r="C12" s="21">
        <f>B12*100/97</f>
        <v>0.002779462300384071</v>
      </c>
      <c r="D12" s="22">
        <f>B12/5</f>
        <v>0.0005392156862745098</v>
      </c>
      <c r="E12" s="22">
        <f>D12*100/97</f>
        <v>0.0005558924600768142</v>
      </c>
      <c r="F12" s="23" t="s">
        <v>29</v>
      </c>
      <c r="G12" s="23" t="s">
        <v>30</v>
      </c>
      <c r="H12" s="24" t="s">
        <v>31</v>
      </c>
      <c r="K12" s="26"/>
    </row>
    <row r="13" spans="1:8" ht="12.75">
      <c r="A13" s="20">
        <v>0.8</v>
      </c>
      <c r="B13" s="21">
        <f>B9/80*100</f>
        <v>0.002864583333333333</v>
      </c>
      <c r="C13" s="21">
        <f>B13*100/97</f>
        <v>0.0029531786941580755</v>
      </c>
      <c r="D13" s="22">
        <f>B13/5</f>
        <v>0.0005729166666666667</v>
      </c>
      <c r="E13" s="22">
        <f>D13*100/97</f>
        <v>0.0005906357388316151</v>
      </c>
      <c r="F13" s="21" t="s">
        <v>32</v>
      </c>
      <c r="G13" s="23" t="s">
        <v>33</v>
      </c>
      <c r="H13" s="24" t="s">
        <v>34</v>
      </c>
    </row>
    <row r="14" spans="1:11" ht="12.75">
      <c r="A14" s="20">
        <v>0.75</v>
      </c>
      <c r="B14" s="21">
        <f>B9/75*100</f>
        <v>0.0030555555555555553</v>
      </c>
      <c r="C14" s="21">
        <f>B14*100/97</f>
        <v>0.0031500572737686136</v>
      </c>
      <c r="D14" s="22">
        <f>B14/5</f>
        <v>0.0006111111111111111</v>
      </c>
      <c r="E14" s="22">
        <f>D14*100/97</f>
        <v>0.0006300114547537227</v>
      </c>
      <c r="F14" s="21" t="s">
        <v>35</v>
      </c>
      <c r="G14" s="23" t="s">
        <v>36</v>
      </c>
      <c r="H14" s="24" t="s">
        <v>37</v>
      </c>
      <c r="K14" s="26"/>
    </row>
    <row r="15" spans="1:8" ht="12.75">
      <c r="A15" s="20">
        <v>0.7</v>
      </c>
      <c r="B15" s="21">
        <f>B9/70*100</f>
        <v>0.003273809523809524</v>
      </c>
      <c r="C15" s="21">
        <f>B15*100/97</f>
        <v>0.0033750613647520866</v>
      </c>
      <c r="D15" s="22">
        <f>B15/5</f>
        <v>0.0006547619047619047</v>
      </c>
      <c r="E15" s="22">
        <f>D15*100/97</f>
        <v>0.0006750122729504173</v>
      </c>
      <c r="F15" s="21" t="s">
        <v>38</v>
      </c>
      <c r="G15" s="23" t="s">
        <v>39</v>
      </c>
      <c r="H15" s="24" t="s">
        <v>37</v>
      </c>
    </row>
    <row r="16" spans="1:13" ht="12.75">
      <c r="A16" s="20">
        <v>0.65</v>
      </c>
      <c r="B16" s="21">
        <f>B9/65*100</f>
        <v>0.0035256410256410253</v>
      </c>
      <c r="C16" s="21">
        <f>B16*100/97</f>
        <v>0.003634681469733016</v>
      </c>
      <c r="D16" s="22">
        <f>B16/5</f>
        <v>0.0007051282051282051</v>
      </c>
      <c r="E16" s="22">
        <f>D16*100/97</f>
        <v>0.0007269362939466032</v>
      </c>
      <c r="F16" s="21" t="s">
        <v>40</v>
      </c>
      <c r="G16" s="23" t="s">
        <v>41</v>
      </c>
      <c r="H16" s="24" t="s">
        <v>37</v>
      </c>
      <c r="K16">
        <v>15</v>
      </c>
      <c r="L16">
        <v>10.25</v>
      </c>
      <c r="M16" s="27">
        <f>K16*L16</f>
        <v>153.75</v>
      </c>
    </row>
    <row r="17" spans="1:14" ht="12.75">
      <c r="A17" s="20">
        <v>0.6</v>
      </c>
      <c r="B17" s="21">
        <f>B9/60*100</f>
        <v>0.0038194444444444443</v>
      </c>
      <c r="C17" s="21">
        <f>B17*100/97</f>
        <v>0.003937571592210767</v>
      </c>
      <c r="D17" s="22">
        <f>B17/5</f>
        <v>0.0007638888888888888</v>
      </c>
      <c r="E17" s="22">
        <f>D17*100/97</f>
        <v>0.0007875143184421534</v>
      </c>
      <c r="F17" s="21" t="s">
        <v>42</v>
      </c>
      <c r="G17" s="23"/>
      <c r="H17" s="24" t="s">
        <v>37</v>
      </c>
      <c r="J17" s="26"/>
      <c r="M17" s="28"/>
      <c r="N17" s="28"/>
    </row>
    <row r="18" spans="1:14" ht="12.75">
      <c r="A18" s="5" t="s">
        <v>43</v>
      </c>
      <c r="B18" s="29"/>
      <c r="C18" s="29"/>
      <c r="D18" s="29"/>
      <c r="E18" s="29"/>
      <c r="F18" s="29"/>
      <c r="G18" s="29"/>
      <c r="H18" s="30"/>
      <c r="L18" s="28"/>
      <c r="M18" s="28"/>
      <c r="N18" s="28"/>
    </row>
    <row r="19" spans="1:8" ht="12.75">
      <c r="A19" s="31"/>
      <c r="B19" s="32"/>
      <c r="C19" s="32"/>
      <c r="D19" s="32"/>
      <c r="E19" s="32"/>
      <c r="F19" s="33" t="s">
        <v>44</v>
      </c>
      <c r="G19" s="34"/>
      <c r="H19" s="35"/>
    </row>
    <row r="20" spans="1:8" ht="12.75">
      <c r="A20" s="36"/>
      <c r="B20" s="37" t="s">
        <v>45</v>
      </c>
      <c r="C20" s="37" t="s">
        <v>46</v>
      </c>
      <c r="D20" s="37"/>
      <c r="E20" s="37" t="s">
        <v>47</v>
      </c>
      <c r="F20" s="37"/>
      <c r="G20" s="38" t="s">
        <v>48</v>
      </c>
      <c r="H20" s="39"/>
    </row>
    <row r="21" spans="1:8" ht="12.75">
      <c r="A21" s="40" t="s">
        <v>49</v>
      </c>
      <c r="B21" s="21">
        <f>G3*100/97</f>
        <v>0.023625429553264604</v>
      </c>
      <c r="C21" s="22">
        <f>G3*100/99</f>
        <v>0.023148148148148147</v>
      </c>
      <c r="D21" s="41" t="s">
        <v>50</v>
      </c>
      <c r="E21" s="42">
        <f>B6</f>
        <v>0.0019927536231884057</v>
      </c>
      <c r="F21" s="43" t="s">
        <v>51</v>
      </c>
      <c r="G21" s="44">
        <f>B11*5</f>
        <v>0.012731481481481483</v>
      </c>
      <c r="H21" s="45"/>
    </row>
    <row r="22" spans="1:8" ht="12.75">
      <c r="A22" s="46"/>
      <c r="B22" s="47"/>
      <c r="C22" s="47"/>
      <c r="D22" s="47"/>
      <c r="E22" s="47"/>
      <c r="F22" s="48" t="s">
        <v>52</v>
      </c>
      <c r="G22" s="49">
        <f>C11*10</f>
        <v>0.02625047728140512</v>
      </c>
      <c r="H22" s="50"/>
    </row>
  </sheetData>
  <sheetProtection selectLockedCells="1" selectUnlockedCells="1"/>
  <mergeCells count="3">
    <mergeCell ref="B3:E3"/>
    <mergeCell ref="B5:C5"/>
    <mergeCell ref="D5:E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/>
  <dcterms:created xsi:type="dcterms:W3CDTF">2009-12-02T10:24:03Z</dcterms:created>
  <dcterms:modified xsi:type="dcterms:W3CDTF">2014-11-24T16:23:32Z</dcterms:modified>
  <cp:category/>
  <cp:version/>
  <cp:contentType/>
  <cp:contentStatus/>
  <cp:revision>26</cp:revision>
</cp:coreProperties>
</file>